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docProps/custom.xml" ContentType="application/vnd.openxmlformats-officedocument.custom-properties+xml"/>
  <Override PartName="/docProps/core.xml" ContentType="application/vnd.openxmlformats-package.core-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ouise.bailey\Desktop\"/>
    </mc:Choice>
  </mc:AlternateContent>
  <bookViews>
    <workbookView xWindow="-15" yWindow="-15" windowWidth="19170" windowHeight="8010"/>
  </bookViews>
  <sheets>
    <sheet name="Standard Permit GRA1" sheetId="1" r:id="rId1"/>
  </sheets>
  <definedNames>
    <definedName name="_xlnm.Print_Titles" localSheetId="0">'Standard Permit GRA1'!$33:$35</definedName>
  </definedNames>
  <calcPr calcId="152511" fullCalcOnLoad="1"/>
</workbook>
</file>

<file path=xl/calcChain.xml><?xml version="1.0" encoding="utf-8"?>
<calcChain xmlns="http://schemas.openxmlformats.org/spreadsheetml/2006/main">
  <c r="H83" i="1" l="1"/>
  <c r="J83" i="1" s="1"/>
  <c r="K83" i="1" s="1"/>
  <c r="I83" i="1"/>
  <c r="H82" i="1"/>
  <c r="J82" i="1" s="1"/>
  <c r="K82" i="1" s="1"/>
  <c r="I82" i="1"/>
  <c r="H81" i="1"/>
  <c r="J81" i="1" s="1"/>
  <c r="K81" i="1" s="1"/>
  <c r="I81" i="1"/>
  <c r="H80" i="1"/>
  <c r="J80" i="1" s="1"/>
  <c r="K80" i="1" s="1"/>
  <c r="I80" i="1"/>
  <c r="H79" i="1"/>
  <c r="J79" i="1" s="1"/>
  <c r="K79" i="1" s="1"/>
  <c r="I79" i="1"/>
  <c r="H78" i="1"/>
  <c r="J78" i="1" s="1"/>
  <c r="K78" i="1" s="1"/>
  <c r="I78" i="1"/>
  <c r="H77" i="1"/>
  <c r="J77" i="1" s="1"/>
  <c r="K77" i="1" s="1"/>
  <c r="I77" i="1"/>
  <c r="H76" i="1"/>
  <c r="J76" i="1" s="1"/>
  <c r="K76" i="1" s="1"/>
  <c r="I76" i="1"/>
  <c r="H75" i="1"/>
  <c r="J75" i="1" s="1"/>
  <c r="K75" i="1" s="1"/>
  <c r="I75" i="1"/>
  <c r="H74" i="1"/>
  <c r="J74" i="1" s="1"/>
  <c r="K74" i="1" s="1"/>
  <c r="I74" i="1"/>
  <c r="H73" i="1"/>
  <c r="J73" i="1" s="1"/>
  <c r="K73" i="1" s="1"/>
  <c r="I73" i="1"/>
  <c r="H72" i="1"/>
  <c r="J72" i="1" s="1"/>
  <c r="K72" i="1" s="1"/>
  <c r="I72" i="1"/>
  <c r="H71" i="1"/>
  <c r="J71" i="1" s="1"/>
  <c r="K71" i="1" s="1"/>
  <c r="I71" i="1"/>
  <c r="H70" i="1"/>
  <c r="J70" i="1" s="1"/>
  <c r="K70" i="1" s="1"/>
  <c r="I70" i="1"/>
  <c r="H69" i="1"/>
  <c r="J69" i="1" s="1"/>
  <c r="K69" i="1" s="1"/>
  <c r="I69" i="1"/>
  <c r="H68" i="1"/>
  <c r="J68" i="1" s="1"/>
  <c r="K68" i="1" s="1"/>
  <c r="I68" i="1"/>
  <c r="I67" i="1"/>
  <c r="H67" i="1"/>
  <c r="J67" i="1"/>
  <c r="K67" i="1"/>
  <c r="I66" i="1"/>
  <c r="H66" i="1"/>
  <c r="J66" i="1"/>
  <c r="K66" i="1"/>
  <c r="H65" i="1"/>
  <c r="J65" i="1" s="1"/>
  <c r="K65" i="1" s="1"/>
  <c r="I65" i="1"/>
  <c r="H64" i="1"/>
  <c r="J64" i="1" s="1"/>
  <c r="K64" i="1" s="1"/>
  <c r="I64" i="1"/>
</calcChain>
</file>

<file path=xl/comments1.xml><?xml version="1.0" encoding="utf-8"?>
<comments xmlns="http://schemas.openxmlformats.org/spreadsheetml/2006/main">
  <authors>
    <author>Roger Yearsley</author>
  </authors>
  <commentList>
    <comment ref="B34" authorId="0" shapeId="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34" authorId="0" shapeId="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34" authorId="0" shapeId="0">
      <text>
        <r>
          <rPr>
            <b/>
            <sz val="10"/>
            <color indexed="81"/>
            <rFont val="Arial"/>
            <family val="2"/>
          </rPr>
          <t xml:space="preserve">Harm </t>
        </r>
        <r>
          <rPr>
            <sz val="10"/>
            <color indexed="81"/>
            <rFont val="Arial"/>
            <family val="2"/>
          </rPr>
          <t>may arise when a specific hazard is realised.</t>
        </r>
      </text>
    </comment>
    <comment ref="E34" authorId="0" shapeId="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34" authorId="0" shapeId="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34" authorId="0" shapeId="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34" authorId="0" shapeId="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34" authorId="0" shapeId="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<sst xmlns="http://schemas.openxmlformats.org/spreadsheetml/2006/main" count="223" uniqueCount="133">
  <si>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</si>
  <si>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</si>
  <si>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</si>
  <si>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</si>
  <si>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</si>
  <si>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</si>
  <si>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</si>
  <si>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</si>
  <si>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</si>
  <si>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</si>
  <si>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</si>
  <si>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</si>
  <si>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</si>
  <si>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</si>
  <si>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</si>
  <si>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</si>
  <si>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</si>
  <si>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</si>
  <si>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</si>
  <si>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</si>
  <si>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</si>
  <si>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</si>
  <si>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</si>
  <si>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</si>
  <si>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</si>
  <si>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</si>
  <si>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</si>
  <si>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</si>
  <si>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</si>
  <si>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</si>
  <si>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</si>
  <si>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</si>
  <si>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Action (by permitting)</t>
  </si>
  <si>
    <t>Applies to all potential locations.</t>
  </si>
  <si>
    <t>What is the magnitude of the risk after management? (This residual risk will be controlled by Compliance Assessment).</t>
  </si>
  <si>
    <t>Abbreviations:</t>
  </si>
  <si>
    <t>Odour</t>
  </si>
  <si>
    <t>Direct run-off from site across ground surface, via surface water drains, ditches etc.</t>
  </si>
  <si>
    <t>Groundwater</t>
  </si>
  <si>
    <t>Any</t>
  </si>
  <si>
    <t>Standard Facility:</t>
  </si>
  <si>
    <t xml:space="preserve">Abstraction from watercourse downstream of facility (for agricultural or potable use). </t>
  </si>
  <si>
    <t>Acute effects, closure of abstraction intakes.</t>
  </si>
  <si>
    <t>The scope of the permit and associated rules is defined by the following risk criteria:</t>
  </si>
  <si>
    <t>SR - Standard Rule</t>
  </si>
  <si>
    <t>Air transport then inhalation.</t>
  </si>
  <si>
    <t>Bodily injury</t>
  </si>
  <si>
    <t>Transport through soil/groundwater then extraction at borehole.</t>
  </si>
  <si>
    <t>Nuisance, loss of amenity, loss of sleep.</t>
  </si>
  <si>
    <t xml:space="preserve">Noise through the air and vibration through the ground. </t>
  </si>
  <si>
    <t>Local human population and local environment.</t>
  </si>
  <si>
    <t>As above</t>
  </si>
  <si>
    <t>Harm to human health - respiratory irritation and illness.</t>
  </si>
  <si>
    <t>Direct run-off from site across ground surface, via surface water drains, ditches etc. then abstraction.</t>
  </si>
  <si>
    <t>Watercourse must have medium / high flow for abstraction to be permitted, which will dilute contaminated run-off.</t>
  </si>
  <si>
    <t>Chronic effects: contamination of groundwater, requiring treatment of water or closure of borehole.</t>
  </si>
  <si>
    <t>As above.  Indirect run-off via the soil layer</t>
  </si>
  <si>
    <t>Arson and / or vandalism causing the release of polluting materials to air (smoke or fumes), water or land.</t>
  </si>
  <si>
    <t>Air transport of smoke.  Spillages and contaminated firewater by direct run-off from site and via surface water drains and ditches.</t>
  </si>
  <si>
    <t>Accidental fire causing the release of polluting materials to air (smoke or fumes), water or land.</t>
  </si>
  <si>
    <t>As above.</t>
  </si>
  <si>
    <t>All surface waters close to and downstream of site.</t>
  </si>
  <si>
    <t xml:space="preserve">Parameter 3 </t>
  </si>
  <si>
    <t xml:space="preserve">Respiratory irritation, illness and nuisance to local population.  Injury to staff, fire fighters or arsonists/vandals. Pollution of water or land. </t>
  </si>
  <si>
    <t>Respiratory irritation, illness and nuisance to local population.  Injury to staff or fire fighters. Pollution of water or land.</t>
  </si>
  <si>
    <t>Chronic effects: deterioration of water quality</t>
  </si>
  <si>
    <t xml:space="preserve">What are the harmful consequences if things go wrong?  </t>
  </si>
  <si>
    <t xml:space="preserve">Parameter 5 </t>
  </si>
  <si>
    <t>Local residents often sensitive to noise and vibration but there is low potential for exposure.</t>
  </si>
  <si>
    <t>All on-site hazards: machinery.</t>
  </si>
  <si>
    <t>Risk of accidental combustion of waste is moderate.</t>
  </si>
  <si>
    <t>Spillage of liquids, including oil.</t>
  </si>
  <si>
    <t xml:space="preserve">Acute effects: fish kill </t>
  </si>
  <si>
    <t>Emissions to air may cause harm to and deterioration of nature conservation sites.</t>
  </si>
  <si>
    <t>CO - Carbon Monoxide</t>
  </si>
  <si>
    <t>CHP - Combined heat and power</t>
  </si>
  <si>
    <t>NOx - Oxides of nitrogen</t>
  </si>
  <si>
    <t>Releases of NOx</t>
  </si>
  <si>
    <t>No point source discharges to controlled waters or groundwater</t>
  </si>
  <si>
    <t>all biogas condensate shall be discharged into a sealed drainage system; fugitive emissions of biogas shall be prevented.</t>
  </si>
  <si>
    <t>Harm to protected site through toxic contamination, nutrient enrichment, disturbance etc.</t>
  </si>
  <si>
    <t>Monitoring of CO levels in biogas driven CHP plants has shown CO to be typically present at below benchmark levels as indicated in Agency Guidance LFTGN08.</t>
  </si>
  <si>
    <t xml:space="preserve">There is potential for exposure to anyone living close to the site or at locations where members of the public might be regularly exposed. </t>
  </si>
  <si>
    <t xml:space="preserve">Parameter 6 </t>
  </si>
  <si>
    <t>The activities must not be carried out within an Air Quality Management Area (AQMA) designated for NOx.</t>
  </si>
  <si>
    <t>Any, but principally NOx.</t>
  </si>
  <si>
    <t>Parameter 4</t>
  </si>
  <si>
    <t xml:space="preserve">gas engine stack height shall be no less than 3 metres; </t>
  </si>
  <si>
    <t>Direct physical contact is minimised by activity being carried out within enclosed digesters so a low magnitude risk is estimated.</t>
  </si>
  <si>
    <t xml:space="preserve">As above  </t>
  </si>
  <si>
    <t>Potential for spillage from digestions tanks and storage vessels.</t>
  </si>
  <si>
    <t>Air transport .  Spillages and digestate  direct run-off from site and via surface water drains and ditches.</t>
  </si>
  <si>
    <t>Parameter 7</t>
  </si>
  <si>
    <r>
      <t>Parameter</t>
    </r>
    <r>
      <rPr>
        <sz val="10"/>
        <color indexed="12"/>
        <rFont val="Arial"/>
        <family val="2"/>
      </rPr>
      <t xml:space="preserve"> </t>
    </r>
    <r>
      <rPr>
        <sz val="10"/>
        <rFont val="Arial"/>
        <family val="2"/>
      </rPr>
      <t>8</t>
    </r>
  </si>
  <si>
    <t>The activities must not be carried out within 500 metres of a European Site or a Site of Special Scientific Interest (SSSI).</t>
  </si>
  <si>
    <r>
      <t xml:space="preserve">Local residents often sensitive to odour. </t>
    </r>
    <r>
      <rPr>
        <sz val="10"/>
        <color indexed="8"/>
        <rFont val="Arial"/>
        <family val="2"/>
      </rPr>
      <t>Wide range of waste may cause odour issues at reception from wastes, release of biogas and from digestate hence control measures adopted.</t>
    </r>
  </si>
  <si>
    <t>SR - Digestion tanks require appropriate bunding SR - no point source emissions to water. Run off restricted by SR on emissions of substances not controlled by emission limits…. with appropriate measures: all biogas condensate shall be discharged into a sealed drainage system. Impermeable surface required for storage of all wastes.</t>
  </si>
  <si>
    <t xml:space="preserve">SR (emissions of substances not controlled by emission limits) - emissions of substances .... shall not cause pollution…., with appropriate measures: </t>
  </si>
  <si>
    <t>Permitted wastes - biodegradable waste suitable for digestion.</t>
  </si>
  <si>
    <t>Part A installation: Anaerobic digestion facility including use of the resultant biogas</t>
  </si>
  <si>
    <t>Except for the auxiliary flare, the aggregate rated thermal input of all appliances used to burn biogas must be less than 5 megawatts.</t>
  </si>
  <si>
    <t>Maximum quantity of waste shall be limited to 100,000 tonnes per year</t>
  </si>
  <si>
    <t>Permitted activities - The storage and recovery of waste (R13, R1, R3) .</t>
  </si>
  <si>
    <t>Parameter 9</t>
  </si>
  <si>
    <t xml:space="preserve">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 At 500 metres or above, the potential hazards from the permitted activities pose a low risk to the broad sensitivity of species and habitats groups. The standard permit only applies at this distance or more.
Emission limits for stack gases are specified. </t>
  </si>
  <si>
    <t>A groundwater source protection zone 1, or if a source protection zone has not been defined then within 50 metres of any well, spring or borehole used for .</t>
  </si>
  <si>
    <t>the supply of water for human consumption.  This must include private water supplies</t>
  </si>
  <si>
    <t>As above. Activities cannot take place within groundwater protection zone 1 or if a source protection zone has not been defined then within 50 metres of any well, spring or borehole used for the supply of water for human consumption.  This includes private water supplies. Impermeable surface required for AD plant.</t>
  </si>
  <si>
    <t>Generic risk assessment for draft standard rules set number SR2012 No 11 v1.0</t>
  </si>
  <si>
    <t>The activities must not be carried out within 200 metres of the nearest sensitive receiver</t>
  </si>
  <si>
    <t xml:space="preserve">Parameter 10 </t>
  </si>
  <si>
    <t xml:space="preserve">Activities shall be managed and operated in accordance with a management system (will include inspection and maintenance of equipment, including engine management systems), point source emissions to air with emission limits for NOx.  The activities shall not be carried out within an AQMA designated for NOx.     </t>
  </si>
  <si>
    <t xml:space="preserve">As above and point source emissions to air with emission limits for CO. </t>
  </si>
  <si>
    <t>SR require activities not to be carried out within 200 metres of the nearest sensitive receiver. Operations have to take place within a closed system with appropriate filters or scrubbing system.</t>
  </si>
  <si>
    <r>
      <t xml:space="preserve">Emissions shall be free from odourous compounds. An odour management plan is required. Non- point source emissions of biogas shall be minimised using appropriate measures.  All storage tanks and lagoons are required to be covered also AD is an enclosed process. </t>
    </r>
    <r>
      <rPr>
        <sz val="10"/>
        <color indexed="12"/>
        <rFont val="Arial"/>
        <family val="2"/>
      </rPr>
      <t xml:space="preserve"> </t>
    </r>
    <r>
      <rPr>
        <sz val="10"/>
        <color indexed="8"/>
        <rFont val="Arial"/>
        <family val="2"/>
      </rPr>
      <t>A buffer zone for odour has been kept at 200 metres from the nearest sensitive reciever so that below this limit odour control can be assessed in a bespoke permit.</t>
    </r>
  </si>
  <si>
    <t xml:space="preserve">Noise and vibration shall be minimised and not cause nuisance.  A noise and vibration management plan may be required.  </t>
  </si>
  <si>
    <t xml:space="preserve">Activities shall be managed and operated in accordance with a management system (will include site security measures to prevent unauthorised access).  </t>
  </si>
  <si>
    <t xml:space="preserve">As above.  An accident management plan is required as part of management system (will include fire and spillages).  </t>
  </si>
  <si>
    <t>The activities must not be carried out within 10 metres of any watercourse</t>
  </si>
  <si>
    <t>Local human population.</t>
  </si>
  <si>
    <t>Releases of CO and other gases.</t>
  </si>
  <si>
    <t>Release of microorganisms (bioaerosols).</t>
  </si>
  <si>
    <t>Potential for release at waste reception/treatment and maturation.</t>
  </si>
  <si>
    <t>Nuisance, loss of amenity.</t>
  </si>
  <si>
    <t>Noise and vibration.</t>
  </si>
  <si>
    <t>Although biogas is flammable, risk of direct physical contact is reduced by activity being carried out within enclosed systems.</t>
  </si>
  <si>
    <t>Local human population and / or livestock after gaining unauthorised access to the installation.</t>
  </si>
  <si>
    <t>Direct physical contact.</t>
  </si>
  <si>
    <t>Accidental explosion of biogas.</t>
  </si>
  <si>
    <t>Unlikely to happen - reduced by effective management systems.</t>
  </si>
  <si>
    <t>Management systems required to include bunding of tanks etc.</t>
  </si>
  <si>
    <t xml:space="preserve">Protected nature conservation sites - European sites and SSSIs.  </t>
  </si>
  <si>
    <t>Natural Resources Wales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</si>
</sst>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b/>
      <sz val="10"/>
      <name val="Arial"/>
    </font>
    <font>
      <sz val="10"/>
      <name val="Arial"/>
      <family val="2"/>
    </font>
    <font>
      <b/>
      <sz val="12"/>
      <name val="Arial"/>
      <family val="2"/>
    </font>
    <font>
      <sz val="12"/>
      <name val="Arial"/>
      <family val="2"/>
    </font>
    <font>
      <b/>
      <sz val="12"/>
      <name val="Arial"/>
      <family val="2"/>
    </font>
    <font>
      <b/>
      <sz val="14"/>
      <name val="Arial"/>
      <family val="2"/>
    </font>
    <font>
      <sz val="8"/>
      <color indexed="81"/>
      <name val="Tahoma"/>
      <family val="2"/>
    </font>
    <font>
      <sz val="10"/>
      <color indexed="81"/>
      <name val="Arial"/>
      <family val="2"/>
    </font>
    <font>
      <b/>
      <sz val="10"/>
      <color indexed="81"/>
      <name val="Arial"/>
      <family val="2"/>
    </font>
    <font>
      <b/>
      <sz val="10"/>
      <name val="Arial"/>
      <family val="2"/>
    </font>
    <font>
      <sz val="10"/>
      <name val="Arial"/>
      <family val="2"/>
    </font>
    <font>
      <sz val="10"/>
      <color indexed="12"/>
      <name val="Arial"/>
      <family val="2"/>
    </font>
    <font>
      <sz val="10"/>
      <color indexed="8"/>
      <name val="Arial"/>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29">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4">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8" xfId="0" applyBorder="1"/>
    <xf numFmtId="0" fontId="0" fillId="0" borderId="8" xfId="0" applyFill="1" applyBorder="1"/>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5" fillId="2" borderId="10" xfId="0" applyFont="1" applyFill="1" applyBorder="1" applyAlignment="1">
      <alignment vertical="center"/>
    </xf>
    <xf numFmtId="0" fontId="5" fillId="2" borderId="9" xfId="0" applyFont="1" applyFill="1" applyBorder="1" applyAlignment="1">
      <alignment horizontal="centerContinuous" vertical="center"/>
    </xf>
    <xf numFmtId="0" fontId="5" fillId="2" borderId="9" xfId="0" applyFont="1" applyFill="1" applyBorder="1" applyAlignment="1">
      <alignment vertical="center"/>
    </xf>
    <xf numFmtId="0" fontId="3"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7" borderId="0" xfId="0" applyFill="1" applyProtection="1"/>
    <xf numFmtId="0" fontId="0" fillId="7" borderId="15" xfId="0" applyFill="1" applyBorder="1" applyProtection="1"/>
    <xf numFmtId="0" fontId="0" fillId="7" borderId="16" xfId="0" applyFill="1" applyBorder="1" applyProtection="1"/>
    <xf numFmtId="0" fontId="0" fillId="7" borderId="0" xfId="0" applyFill="1" applyBorder="1" applyProtection="1"/>
    <xf numFmtId="0" fontId="3" fillId="7" borderId="0" xfId="0" applyFont="1" applyFill="1" applyProtection="1"/>
    <xf numFmtId="0" fontId="3" fillId="7" borderId="0" xfId="0" applyFont="1" applyFill="1" applyBorder="1" applyProtection="1"/>
    <xf numFmtId="0" fontId="4" fillId="7" borderId="0" xfId="0" applyFont="1" applyFill="1" applyProtection="1"/>
    <xf numFmtId="0" fontId="4" fillId="7" borderId="0" xfId="0" applyFont="1" applyFill="1" applyBorder="1" applyProtection="1"/>
    <xf numFmtId="0" fontId="6" fillId="7" borderId="0" xfId="0" applyFont="1" applyFill="1" applyBorder="1" applyProtection="1"/>
    <xf numFmtId="0" fontId="5"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3"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0" fillId="5" borderId="17"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1" fillId="2" borderId="19" xfId="0" applyFont="1" applyFill="1" applyBorder="1" applyAlignment="1">
      <alignment horizontal="center" vertical="top" wrapText="1"/>
    </xf>
    <xf numFmtId="0" fontId="1" fillId="3" borderId="20" xfId="0" applyFont="1" applyFill="1" applyBorder="1" applyAlignment="1">
      <alignment vertical="top" wrapText="1"/>
    </xf>
    <xf numFmtId="0" fontId="0" fillId="0" borderId="0" xfId="0" applyBorder="1" applyAlignment="1" applyProtection="1">
      <alignment vertical="top" wrapText="1"/>
      <protection locked="0"/>
    </xf>
    <xf numFmtId="0" fontId="0" fillId="5" borderId="21"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2"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11" fillId="0" borderId="0" xfId="0" applyFont="1"/>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5" borderId="23" xfId="0" applyFill="1" applyBorder="1" applyAlignment="1" applyProtection="1">
      <alignment vertical="top" wrapText="1"/>
      <protection locked="0"/>
    </xf>
    <xf numFmtId="0" fontId="0" fillId="5" borderId="24" xfId="0" applyFill="1" applyBorder="1" applyAlignment="1" applyProtection="1">
      <alignment vertical="top" wrapText="1"/>
      <protection locked="0"/>
    </xf>
    <xf numFmtId="0" fontId="1" fillId="8" borderId="24" xfId="0" applyFont="1" applyFill="1" applyBorder="1" applyAlignment="1" applyProtection="1">
      <alignment vertical="top" wrapText="1"/>
      <protection locked="0"/>
    </xf>
    <xf numFmtId="0" fontId="0" fillId="0" borderId="26" xfId="0" applyFill="1" applyBorder="1" applyAlignment="1" applyProtection="1">
      <alignment vertical="top" wrapText="1"/>
      <protection locked="0"/>
    </xf>
    <xf numFmtId="0" fontId="0" fillId="0" borderId="27" xfId="0" applyBorder="1" applyAlignment="1" applyProtection="1">
      <alignment vertical="top" wrapText="1"/>
      <protection locked="0"/>
    </xf>
    <xf numFmtId="0" fontId="13" fillId="0" borderId="28" xfId="0" applyFont="1" applyBorder="1" applyAlignment="1" applyProtection="1">
      <alignment vertical="top" wrapText="1"/>
      <protection locked="0"/>
    </xf>
    <xf numFmtId="0" fontId="11" fillId="0" borderId="0" xfId="0" applyFont="1" applyFill="1"/>
    <xf numFmtId="0" fontId="11" fillId="0" borderId="12" xfId="0" applyFont="1" applyBorder="1" applyAlignment="1" applyProtection="1">
      <alignment vertical="top" wrapText="1"/>
      <protection locked="0"/>
    </xf>
    <xf numFmtId="0" fontId="11" fillId="0" borderId="5" xfId="0" applyFont="1" applyBorder="1" applyAlignment="1" applyProtection="1">
      <alignment vertical="top" wrapText="1"/>
      <protection locked="0"/>
    </xf>
    <xf numFmtId="0" fontId="0" fillId="0" borderId="0" xfId="0" applyAlignment="1"/>
    <xf numFmtId="15" fontId="0" fillId="9" borderId="15" xfId="0" applyNumberForma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9" borderId="15" xfId="0" applyFill="1" applyBorder="1" applyAlignment="1" applyProtection="1">
      <alignment vertical="top" wrapText="1"/>
      <protection locked="0"/>
    </xf>
    <xf numFmtId="0" fontId="2" fillId="9" borderId="16" xfId="0" applyFont="1" applyFill="1" applyBorder="1" applyAlignment="1" applyProtection="1">
      <alignment vertical="top" wrapText="1"/>
      <protection locked="0"/>
    </xf>
    <xf numFmtId="0" fontId="0" fillId="9" borderId="16" xfId="0" applyFill="1" applyBorder="1" applyAlignment="1" applyProtection="1">
      <alignment vertical="top" wrapText="1"/>
      <protection locked="0"/>
    </xf>
    <xf numFmtId="0" fontId="6" fillId="0" borderId="0" xfId="0" applyFont="1" applyAlignment="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21"/>
  <sheetViews>
    <sheetView tabSelected="1" topLeftCell="B1" zoomScaleNormal="100" workbookViewId="0">
      <selection activeCell="B2" sqref="B2:I2"/>
    </sheetView>
  </sheetViews>
  <sheetFormatPr defaultRowHeight="12.75" x14ac:dyDescent="0.2"/>
  <cols>
    <col min="1" max="1" width="0" hidden="1" customWidth="1"/>
    <col min="2" max="2" width="16.7109375" customWidth="1"/>
    <col min="3" max="3" width="16.85546875" customWidth="1"/>
    <col min="4" max="5" width="16.7109375" customWidth="1"/>
    <col min="6" max="6" width="11.85546875" customWidth="1"/>
    <col min="7" max="7" width="9.7109375" customWidth="1"/>
    <col min="8" max="8" width="11.28515625" customWidth="1"/>
    <col min="9" max="9" width="22.5703125" customWidth="1"/>
    <col min="10" max="10" width="31.7109375" customWidth="1"/>
    <col min="11" max="11" width="16.7109375" customWidth="1"/>
  </cols>
  <sheetData>
    <row r="2" spans="1:13" ht="18" x14ac:dyDescent="0.25">
      <c r="B2" s="83" t="s">
        <v>108</v>
      </c>
      <c r="C2" s="77"/>
      <c r="D2" s="77"/>
      <c r="E2" s="77"/>
      <c r="F2" s="77"/>
      <c r="G2" s="77"/>
      <c r="H2" s="77"/>
      <c r="I2" s="77"/>
    </row>
    <row r="3" spans="1:13" ht="12.75" customHeight="1" x14ac:dyDescent="0.25">
      <c r="B3" s="41"/>
      <c r="C3" s="41"/>
      <c r="D3" s="41"/>
      <c r="E3" s="43"/>
      <c r="F3" s="37"/>
      <c r="G3" s="37"/>
      <c r="H3" s="37"/>
      <c r="I3" s="37"/>
      <c r="J3" s="37"/>
      <c r="K3" s="37"/>
    </row>
    <row r="4" spans="1:13" ht="15.75" x14ac:dyDescent="0.25">
      <c r="B4" s="42" t="s">
        <v>40</v>
      </c>
      <c r="C4" s="42"/>
      <c r="D4" s="42"/>
      <c r="E4" s="44"/>
      <c r="F4" s="80" t="s">
        <v>99</v>
      </c>
      <c r="G4" s="80"/>
      <c r="H4" s="80"/>
      <c r="I4" s="80"/>
      <c r="J4" s="80"/>
      <c r="K4" s="38"/>
    </row>
    <row r="5" spans="1:13" ht="9.75" customHeight="1" x14ac:dyDescent="0.25">
      <c r="B5" s="42"/>
      <c r="C5" s="42"/>
      <c r="D5" s="42"/>
      <c r="E5" s="44"/>
      <c r="F5" s="40"/>
      <c r="G5" s="40"/>
      <c r="H5" s="37"/>
      <c r="I5" s="37"/>
      <c r="J5" s="37"/>
      <c r="K5" s="37"/>
    </row>
    <row r="6" spans="1:13" ht="15.75" x14ac:dyDescent="0.25">
      <c r="B6" s="42" t="s">
        <v>0</v>
      </c>
      <c r="C6" s="44"/>
      <c r="D6" s="44"/>
      <c r="E6" s="44"/>
      <c r="F6" s="80" t="s">
        <v>33</v>
      </c>
      <c r="G6" s="80"/>
      <c r="H6" s="80"/>
      <c r="I6" s="80"/>
      <c r="J6" s="80"/>
      <c r="K6" s="38"/>
    </row>
    <row r="7" spans="1:13" ht="9.75" customHeight="1" x14ac:dyDescent="0.25">
      <c r="B7" s="45"/>
      <c r="C7" s="40"/>
      <c r="D7" s="40"/>
      <c r="E7" s="40"/>
      <c r="F7" s="40"/>
      <c r="G7" s="40"/>
      <c r="H7" s="37"/>
      <c r="I7" s="37"/>
      <c r="J7" s="37"/>
      <c r="K7" s="37"/>
    </row>
    <row r="8" spans="1:13" ht="15.75" x14ac:dyDescent="0.25">
      <c r="B8" s="46" t="s">
        <v>1</v>
      </c>
      <c r="C8" s="40"/>
      <c r="D8" s="40"/>
      <c r="E8" s="40"/>
      <c r="F8" s="81" t="s">
        <v>132</v>
      </c>
      <c r="G8" s="82"/>
      <c r="H8" s="82"/>
      <c r="I8" s="82"/>
      <c r="J8" s="82"/>
      <c r="K8" s="39"/>
    </row>
    <row r="9" spans="1:13" ht="11.25" customHeight="1" x14ac:dyDescent="0.25">
      <c r="B9" s="46"/>
      <c r="C9" s="40"/>
      <c r="D9" s="40"/>
      <c r="E9" s="40"/>
      <c r="F9" s="40"/>
      <c r="G9" s="40"/>
      <c r="H9" s="41"/>
      <c r="I9" s="37"/>
      <c r="J9" s="37"/>
      <c r="K9" s="37"/>
    </row>
    <row r="10" spans="1:13" ht="15.75" x14ac:dyDescent="0.25">
      <c r="B10" s="42" t="s">
        <v>2</v>
      </c>
      <c r="C10" s="40"/>
      <c r="D10" s="40"/>
      <c r="E10" s="40"/>
      <c r="F10" s="78">
        <v>41289</v>
      </c>
      <c r="G10" s="79"/>
      <c r="H10" s="79"/>
      <c r="I10" s="79"/>
      <c r="J10" s="79"/>
      <c r="K10" s="38"/>
    </row>
    <row r="11" spans="1:13" ht="15.75" x14ac:dyDescent="0.25">
      <c r="B11" s="42"/>
      <c r="C11" s="40"/>
      <c r="D11" s="40"/>
      <c r="E11" s="40"/>
      <c r="F11" s="40"/>
      <c r="G11" s="40"/>
      <c r="H11" s="42"/>
      <c r="I11" s="40"/>
      <c r="J11" s="40"/>
      <c r="K11" s="40"/>
    </row>
    <row r="12" spans="1:13" ht="15.75" x14ac:dyDescent="0.25">
      <c r="A12" s="13"/>
      <c r="B12" s="49"/>
      <c r="C12" s="50" t="s">
        <v>43</v>
      </c>
      <c r="D12" s="50"/>
      <c r="E12" s="50"/>
      <c r="F12" s="50"/>
      <c r="G12" s="50"/>
      <c r="H12" s="49"/>
      <c r="I12" s="50"/>
      <c r="J12" s="50"/>
      <c r="K12" s="50"/>
      <c r="L12" s="13"/>
      <c r="M12" s="13"/>
    </row>
    <row r="13" spans="1:13" ht="15.75" x14ac:dyDescent="0.25">
      <c r="A13" s="13"/>
      <c r="B13" s="49"/>
      <c r="C13" t="s">
        <v>30</v>
      </c>
      <c r="D13" s="50" t="s">
        <v>102</v>
      </c>
      <c r="E13" s="50"/>
      <c r="F13" s="50"/>
      <c r="G13" s="50"/>
      <c r="H13" s="49"/>
      <c r="I13" s="50"/>
      <c r="J13" s="50"/>
      <c r="K13" s="50"/>
      <c r="L13" s="13"/>
      <c r="M13" s="13"/>
    </row>
    <row r="14" spans="1:13" x14ac:dyDescent="0.2">
      <c r="A14" s="13"/>
      <c r="C14" t="s">
        <v>31</v>
      </c>
      <c r="D14" t="s">
        <v>98</v>
      </c>
      <c r="K14" s="50"/>
      <c r="L14" s="13"/>
      <c r="M14" s="13"/>
    </row>
    <row r="15" spans="1:13" x14ac:dyDescent="0.2">
      <c r="A15" s="13"/>
      <c r="C15" t="s">
        <v>62</v>
      </c>
      <c r="D15" t="s">
        <v>100</v>
      </c>
      <c r="K15" s="50"/>
      <c r="L15" s="13"/>
      <c r="M15" s="13"/>
    </row>
    <row r="16" spans="1:13" x14ac:dyDescent="0.2">
      <c r="A16" s="13"/>
      <c r="C16" t="s">
        <v>86</v>
      </c>
      <c r="D16" t="s">
        <v>101</v>
      </c>
      <c r="K16" s="50"/>
      <c r="L16" s="13"/>
      <c r="M16" s="13"/>
    </row>
    <row r="17" spans="1:13" x14ac:dyDescent="0.2">
      <c r="A17" s="13"/>
      <c r="C17" t="s">
        <v>67</v>
      </c>
      <c r="D17" t="s">
        <v>78</v>
      </c>
      <c r="K17" s="50"/>
      <c r="L17" s="13"/>
      <c r="M17" s="13"/>
    </row>
    <row r="18" spans="1:13" x14ac:dyDescent="0.2">
      <c r="A18" s="13"/>
      <c r="C18" t="s">
        <v>83</v>
      </c>
      <c r="D18" s="64" t="s">
        <v>94</v>
      </c>
      <c r="K18" s="50"/>
      <c r="L18" s="13"/>
      <c r="M18" s="13"/>
    </row>
    <row r="19" spans="1:13" x14ac:dyDescent="0.2">
      <c r="A19" s="13"/>
      <c r="C19" t="s">
        <v>92</v>
      </c>
      <c r="D19" s="64" t="s">
        <v>109</v>
      </c>
      <c r="K19" s="50"/>
      <c r="L19" s="13"/>
      <c r="M19" s="13"/>
    </row>
    <row r="20" spans="1:13" x14ac:dyDescent="0.2">
      <c r="A20" s="13"/>
      <c r="C20" t="s">
        <v>93</v>
      </c>
      <c r="D20" s="64" t="s">
        <v>84</v>
      </c>
      <c r="K20" s="50"/>
      <c r="L20" s="13"/>
      <c r="M20" s="13"/>
    </row>
    <row r="21" spans="1:13" x14ac:dyDescent="0.2">
      <c r="A21" s="13"/>
      <c r="C21" s="64" t="s">
        <v>103</v>
      </c>
      <c r="D21" s="74" t="s">
        <v>105</v>
      </c>
      <c r="K21" s="50"/>
      <c r="L21" s="13"/>
      <c r="M21" s="13"/>
    </row>
    <row r="22" spans="1:13" x14ac:dyDescent="0.2">
      <c r="A22" s="13"/>
      <c r="C22" s="64"/>
      <c r="D22" s="74" t="s">
        <v>106</v>
      </c>
      <c r="K22" s="50"/>
      <c r="L22" s="13"/>
      <c r="M22" s="13"/>
    </row>
    <row r="23" spans="1:13" x14ac:dyDescent="0.2">
      <c r="A23" s="13"/>
      <c r="C23" s="64" t="s">
        <v>110</v>
      </c>
      <c r="D23" s="74" t="s">
        <v>118</v>
      </c>
      <c r="K23" s="50"/>
      <c r="L23" s="13"/>
      <c r="M23" s="13"/>
    </row>
    <row r="24" spans="1:13" x14ac:dyDescent="0.2">
      <c r="A24" s="13"/>
      <c r="C24" t="s">
        <v>35</v>
      </c>
      <c r="D24" t="s">
        <v>44</v>
      </c>
      <c r="K24" s="50"/>
      <c r="L24" s="13"/>
      <c r="M24" s="13"/>
    </row>
    <row r="25" spans="1:13" x14ac:dyDescent="0.2">
      <c r="A25" s="13"/>
      <c r="D25" t="s">
        <v>76</v>
      </c>
      <c r="K25" s="50"/>
      <c r="L25" s="13"/>
      <c r="M25" s="13"/>
    </row>
    <row r="26" spans="1:13" x14ac:dyDescent="0.2">
      <c r="A26" s="13"/>
      <c r="D26" t="s">
        <v>74</v>
      </c>
      <c r="K26" s="50"/>
      <c r="L26" s="13"/>
      <c r="M26" s="13"/>
    </row>
    <row r="27" spans="1:13" x14ac:dyDescent="0.2">
      <c r="A27" s="13"/>
      <c r="D27" t="s">
        <v>75</v>
      </c>
      <c r="K27" s="50"/>
      <c r="L27" s="13"/>
      <c r="M27" s="13"/>
    </row>
    <row r="28" spans="1:13" x14ac:dyDescent="0.2">
      <c r="A28" s="13"/>
      <c r="D28" t="s">
        <v>97</v>
      </c>
      <c r="K28" s="50"/>
      <c r="L28" s="13"/>
      <c r="M28" s="13"/>
    </row>
    <row r="29" spans="1:13" x14ac:dyDescent="0.2">
      <c r="A29" s="13"/>
      <c r="D29" t="s">
        <v>87</v>
      </c>
      <c r="K29" s="50"/>
      <c r="L29" s="13"/>
      <c r="M29" s="13"/>
    </row>
    <row r="30" spans="1:13" x14ac:dyDescent="0.2">
      <c r="A30" s="13"/>
      <c r="D30" t="s">
        <v>79</v>
      </c>
      <c r="K30" s="50"/>
      <c r="L30" s="13"/>
      <c r="M30" s="13"/>
    </row>
    <row r="31" spans="1:13" x14ac:dyDescent="0.2">
      <c r="A31" s="13"/>
      <c r="K31" s="50"/>
      <c r="L31" s="13"/>
      <c r="M31" s="13"/>
    </row>
    <row r="32" spans="1:13" ht="13.5" thickBot="1" x14ac:dyDescent="0.25">
      <c r="B32" s="13"/>
      <c r="C32" s="13"/>
      <c r="D32" s="13"/>
      <c r="E32" s="13"/>
      <c r="F32" s="12"/>
      <c r="G32" s="13"/>
      <c r="H32" s="13"/>
      <c r="I32" s="13"/>
      <c r="J32" s="13"/>
      <c r="K32" s="13"/>
    </row>
    <row r="33" spans="1:11" ht="28.5" customHeight="1" thickTop="1" x14ac:dyDescent="0.2">
      <c r="A33" s="2"/>
      <c r="B33" s="18" t="s">
        <v>3</v>
      </c>
      <c r="C33" s="14"/>
      <c r="D33" s="14"/>
      <c r="E33" s="14"/>
      <c r="F33" s="15"/>
      <c r="G33" s="16" t="s">
        <v>4</v>
      </c>
      <c r="H33" s="16"/>
      <c r="I33" s="17"/>
      <c r="J33" s="18" t="s">
        <v>32</v>
      </c>
      <c r="K33" s="19"/>
    </row>
    <row r="34" spans="1:11" ht="25.5" x14ac:dyDescent="0.2">
      <c r="A34" s="1"/>
      <c r="B34" s="3" t="s">
        <v>5</v>
      </c>
      <c r="C34" s="4" t="s">
        <v>6</v>
      </c>
      <c r="D34" s="4" t="s">
        <v>7</v>
      </c>
      <c r="E34" s="5" t="s">
        <v>8</v>
      </c>
      <c r="F34" s="3" t="s">
        <v>9</v>
      </c>
      <c r="G34" s="4" t="s">
        <v>10</v>
      </c>
      <c r="H34" s="4" t="s">
        <v>11</v>
      </c>
      <c r="I34" s="5" t="s">
        <v>12</v>
      </c>
      <c r="J34" s="3" t="s">
        <v>13</v>
      </c>
      <c r="K34" s="55" t="s">
        <v>14</v>
      </c>
    </row>
    <row r="35" spans="1:11" ht="121.5" customHeight="1" x14ac:dyDescent="0.2">
      <c r="A35" s="1"/>
      <c r="B35" s="6" t="s">
        <v>15</v>
      </c>
      <c r="C35" s="7" t="s">
        <v>16</v>
      </c>
      <c r="D35" s="7" t="s">
        <v>66</v>
      </c>
      <c r="E35" s="8" t="s">
        <v>17</v>
      </c>
      <c r="F35" s="6" t="s">
        <v>18</v>
      </c>
      <c r="G35" s="7" t="s">
        <v>19</v>
      </c>
      <c r="H35" s="7" t="s">
        <v>20</v>
      </c>
      <c r="I35" s="8" t="s">
        <v>21</v>
      </c>
      <c r="J35" s="6" t="s">
        <v>22</v>
      </c>
      <c r="K35" s="56" t="s">
        <v>34</v>
      </c>
    </row>
    <row r="36" spans="1:11" ht="208.5" customHeight="1" x14ac:dyDescent="0.2">
      <c r="A36" s="33"/>
      <c r="B36" s="28" t="s">
        <v>119</v>
      </c>
      <c r="C36" s="29" t="s">
        <v>77</v>
      </c>
      <c r="D36" s="29" t="s">
        <v>52</v>
      </c>
      <c r="E36" s="30" t="s">
        <v>45</v>
      </c>
      <c r="F36" s="53" t="s">
        <v>24</v>
      </c>
      <c r="G36" s="54" t="s">
        <v>25</v>
      </c>
      <c r="H36" s="60" t="s">
        <v>25</v>
      </c>
      <c r="I36" s="34" t="s">
        <v>82</v>
      </c>
      <c r="J36" s="28" t="s">
        <v>111</v>
      </c>
      <c r="K36" s="35" t="s">
        <v>24</v>
      </c>
    </row>
    <row r="37" spans="1:11" ht="99.75" customHeight="1" x14ac:dyDescent="0.2">
      <c r="A37" s="33"/>
      <c r="B37" s="28" t="s">
        <v>119</v>
      </c>
      <c r="C37" s="29" t="s">
        <v>120</v>
      </c>
      <c r="D37" s="29" t="s">
        <v>52</v>
      </c>
      <c r="E37" s="30" t="s">
        <v>45</v>
      </c>
      <c r="F37" s="53" t="s">
        <v>24</v>
      </c>
      <c r="G37" s="54" t="s">
        <v>25</v>
      </c>
      <c r="H37" s="60" t="s">
        <v>24</v>
      </c>
      <c r="I37" s="34" t="s">
        <v>81</v>
      </c>
      <c r="J37" s="28" t="s">
        <v>112</v>
      </c>
      <c r="K37" s="35" t="s">
        <v>24</v>
      </c>
    </row>
    <row r="38" spans="1:11" ht="99.75" customHeight="1" x14ac:dyDescent="0.2">
      <c r="A38" s="33"/>
      <c r="B38" s="28" t="s">
        <v>119</v>
      </c>
      <c r="C38" s="29" t="s">
        <v>121</v>
      </c>
      <c r="D38" s="29" t="s">
        <v>52</v>
      </c>
      <c r="E38" s="30" t="s">
        <v>45</v>
      </c>
      <c r="F38" s="53" t="s">
        <v>25</v>
      </c>
      <c r="G38" s="54" t="s">
        <v>26</v>
      </c>
      <c r="H38" s="60" t="s">
        <v>25</v>
      </c>
      <c r="I38" s="34" t="s">
        <v>122</v>
      </c>
      <c r="J38" s="76" t="s">
        <v>113</v>
      </c>
      <c r="K38" s="35"/>
    </row>
    <row r="39" spans="1:11" ht="211.5" customHeight="1" x14ac:dyDescent="0.2">
      <c r="A39" s="33"/>
      <c r="B39" s="28" t="s">
        <v>119</v>
      </c>
      <c r="C39" s="29" t="s">
        <v>36</v>
      </c>
      <c r="D39" s="29" t="s">
        <v>123</v>
      </c>
      <c r="E39" s="30" t="s">
        <v>45</v>
      </c>
      <c r="F39" s="53" t="s">
        <v>25</v>
      </c>
      <c r="G39" s="54" t="s">
        <v>25</v>
      </c>
      <c r="H39" s="60" t="s">
        <v>25</v>
      </c>
      <c r="I39" s="34" t="s">
        <v>95</v>
      </c>
      <c r="J39" s="76" t="s">
        <v>114</v>
      </c>
      <c r="K39" s="35" t="s">
        <v>24</v>
      </c>
    </row>
    <row r="40" spans="1:11" ht="130.5" customHeight="1" x14ac:dyDescent="0.2">
      <c r="A40" s="33"/>
      <c r="B40" s="28" t="s">
        <v>119</v>
      </c>
      <c r="C40" s="29" t="s">
        <v>124</v>
      </c>
      <c r="D40" s="29" t="s">
        <v>48</v>
      </c>
      <c r="E40" s="30" t="s">
        <v>49</v>
      </c>
      <c r="F40" s="53" t="s">
        <v>24</v>
      </c>
      <c r="G40" s="54" t="s">
        <v>24</v>
      </c>
      <c r="H40" s="60" t="s">
        <v>24</v>
      </c>
      <c r="I40" s="34" t="s">
        <v>68</v>
      </c>
      <c r="J40" s="28" t="s">
        <v>115</v>
      </c>
      <c r="K40" s="35" t="s">
        <v>24</v>
      </c>
    </row>
    <row r="41" spans="1:11" ht="156" customHeight="1" x14ac:dyDescent="0.2">
      <c r="A41" s="33"/>
      <c r="B41" s="28" t="s">
        <v>126</v>
      </c>
      <c r="C41" s="29" t="s">
        <v>69</v>
      </c>
      <c r="D41" s="29" t="s">
        <v>46</v>
      </c>
      <c r="E41" s="30" t="s">
        <v>127</v>
      </c>
      <c r="F41" s="53" t="s">
        <v>24</v>
      </c>
      <c r="G41" s="54" t="s">
        <v>25</v>
      </c>
      <c r="H41" s="60" t="s">
        <v>24</v>
      </c>
      <c r="I41" s="34" t="s">
        <v>88</v>
      </c>
      <c r="J41" s="28" t="s">
        <v>116</v>
      </c>
      <c r="K41" s="35" t="s">
        <v>24</v>
      </c>
    </row>
    <row r="42" spans="1:11" ht="118.5" customHeight="1" x14ac:dyDescent="0.2">
      <c r="A42" s="33"/>
      <c r="B42" s="28" t="s">
        <v>50</v>
      </c>
      <c r="C42" s="29" t="s">
        <v>57</v>
      </c>
      <c r="D42" s="29" t="s">
        <v>63</v>
      </c>
      <c r="E42" s="30" t="s">
        <v>58</v>
      </c>
      <c r="F42" s="53" t="s">
        <v>25</v>
      </c>
      <c r="G42" s="54" t="s">
        <v>26</v>
      </c>
      <c r="H42" s="60" t="s">
        <v>25</v>
      </c>
      <c r="I42" s="34" t="s">
        <v>125</v>
      </c>
      <c r="J42" s="28" t="s">
        <v>117</v>
      </c>
      <c r="K42" s="35" t="s">
        <v>24</v>
      </c>
    </row>
    <row r="43" spans="1:11" ht="118.5" customHeight="1" x14ac:dyDescent="0.2">
      <c r="A43" s="33"/>
      <c r="B43" s="28" t="s">
        <v>50</v>
      </c>
      <c r="C43" s="29" t="s">
        <v>128</v>
      </c>
      <c r="D43" s="29" t="s">
        <v>63</v>
      </c>
      <c r="E43" s="30" t="s">
        <v>91</v>
      </c>
      <c r="F43" s="53" t="s">
        <v>24</v>
      </c>
      <c r="G43" s="54" t="s">
        <v>26</v>
      </c>
      <c r="H43" s="60" t="s">
        <v>25</v>
      </c>
      <c r="I43" s="34" t="s">
        <v>129</v>
      </c>
      <c r="J43" s="28" t="s">
        <v>130</v>
      </c>
      <c r="K43" s="35" t="s">
        <v>24</v>
      </c>
    </row>
    <row r="44" spans="1:11" ht="98.25" customHeight="1" x14ac:dyDescent="0.2">
      <c r="A44" s="33"/>
      <c r="B44" s="28" t="s">
        <v>50</v>
      </c>
      <c r="C44" s="29" t="s">
        <v>59</v>
      </c>
      <c r="D44" s="29" t="s">
        <v>64</v>
      </c>
      <c r="E44" s="30" t="s">
        <v>60</v>
      </c>
      <c r="F44" s="53" t="s">
        <v>24</v>
      </c>
      <c r="G44" s="54" t="s">
        <v>25</v>
      </c>
      <c r="H44" s="60" t="s">
        <v>25</v>
      </c>
      <c r="I44" s="34" t="s">
        <v>70</v>
      </c>
      <c r="J44" s="28" t="s">
        <v>89</v>
      </c>
      <c r="K44" s="35" t="s">
        <v>24</v>
      </c>
    </row>
    <row r="45" spans="1:11" ht="139.5" customHeight="1" x14ac:dyDescent="0.2">
      <c r="A45" s="33"/>
      <c r="B45" s="28" t="s">
        <v>61</v>
      </c>
      <c r="C45" s="29" t="s">
        <v>71</v>
      </c>
      <c r="D45" s="29" t="s">
        <v>72</v>
      </c>
      <c r="E45" s="30" t="s">
        <v>37</v>
      </c>
      <c r="F45" s="53" t="s">
        <v>24</v>
      </c>
      <c r="G45" s="54" t="s">
        <v>25</v>
      </c>
      <c r="H45" s="60" t="s">
        <v>24</v>
      </c>
      <c r="I45" s="34" t="s">
        <v>90</v>
      </c>
      <c r="J45" s="61" t="s">
        <v>96</v>
      </c>
      <c r="K45" s="35" t="s">
        <v>24</v>
      </c>
    </row>
    <row r="46" spans="1:11" ht="114.75" customHeight="1" x14ac:dyDescent="0.2">
      <c r="A46" s="33"/>
      <c r="B46" s="28" t="s">
        <v>61</v>
      </c>
      <c r="C46" s="29" t="s">
        <v>60</v>
      </c>
      <c r="D46" s="29" t="s">
        <v>65</v>
      </c>
      <c r="E46" s="30" t="s">
        <v>56</v>
      </c>
      <c r="F46" s="53" t="s">
        <v>24</v>
      </c>
      <c r="G46" s="54" t="s">
        <v>25</v>
      </c>
      <c r="H46" s="60" t="s">
        <v>24</v>
      </c>
      <c r="I46" s="34" t="s">
        <v>51</v>
      </c>
      <c r="J46" s="28" t="s">
        <v>51</v>
      </c>
      <c r="K46" s="35" t="s">
        <v>24</v>
      </c>
    </row>
    <row r="47" spans="1:11" ht="87" customHeight="1" x14ac:dyDescent="0.2">
      <c r="A47" s="33"/>
      <c r="B47" s="28" t="s">
        <v>41</v>
      </c>
      <c r="C47" s="29" t="s">
        <v>60</v>
      </c>
      <c r="D47" s="29" t="s">
        <v>42</v>
      </c>
      <c r="E47" s="30" t="s">
        <v>53</v>
      </c>
      <c r="F47" s="53" t="s">
        <v>24</v>
      </c>
      <c r="G47" s="54" t="s">
        <v>25</v>
      </c>
      <c r="H47" s="60" t="s">
        <v>24</v>
      </c>
      <c r="I47" s="34" t="s">
        <v>54</v>
      </c>
      <c r="J47" s="28" t="s">
        <v>51</v>
      </c>
      <c r="K47" s="35" t="s">
        <v>24</v>
      </c>
    </row>
    <row r="48" spans="1:11" ht="138.75" customHeight="1" x14ac:dyDescent="0.2">
      <c r="A48" s="33"/>
      <c r="B48" s="31" t="s">
        <v>38</v>
      </c>
      <c r="C48" s="32" t="s">
        <v>60</v>
      </c>
      <c r="D48" s="32" t="s">
        <v>55</v>
      </c>
      <c r="E48" s="57" t="s">
        <v>47</v>
      </c>
      <c r="F48" s="62" t="s">
        <v>24</v>
      </c>
      <c r="G48" s="58" t="s">
        <v>25</v>
      </c>
      <c r="H48" s="63" t="s">
        <v>24</v>
      </c>
      <c r="I48" s="59" t="s">
        <v>90</v>
      </c>
      <c r="J48" s="75" t="s">
        <v>107</v>
      </c>
      <c r="K48" s="36" t="s">
        <v>24</v>
      </c>
    </row>
    <row r="49" spans="1:11" ht="253.5" customHeight="1" thickBot="1" x14ac:dyDescent="0.25">
      <c r="A49" s="33"/>
      <c r="B49" s="65" t="s">
        <v>131</v>
      </c>
      <c r="C49" s="66" t="s">
        <v>85</v>
      </c>
      <c r="D49" s="66" t="s">
        <v>80</v>
      </c>
      <c r="E49" s="67" t="s">
        <v>39</v>
      </c>
      <c r="F49" s="68" t="s">
        <v>24</v>
      </c>
      <c r="G49" s="69" t="s">
        <v>25</v>
      </c>
      <c r="H49" s="70" t="s">
        <v>24</v>
      </c>
      <c r="I49" s="71" t="s">
        <v>73</v>
      </c>
      <c r="J49" s="73" t="s">
        <v>104</v>
      </c>
      <c r="K49" s="72" t="s">
        <v>24</v>
      </c>
    </row>
    <row r="50" spans="1:11" ht="13.5" thickTop="1" x14ac:dyDescent="0.2">
      <c r="A50" s="9"/>
      <c r="B50" s="1"/>
      <c r="C50" s="10"/>
      <c r="D50" s="10"/>
      <c r="E50" s="10"/>
      <c r="F50" s="11"/>
      <c r="G50" s="11"/>
      <c r="H50" s="11"/>
      <c r="I50" s="11"/>
      <c r="J50" s="1"/>
      <c r="K50" s="10"/>
    </row>
    <row r="51" spans="1:11" ht="15.75" x14ac:dyDescent="0.25">
      <c r="A51" s="9"/>
      <c r="B51" s="52" t="s">
        <v>27</v>
      </c>
      <c r="C51" s="50" t="s">
        <v>28</v>
      </c>
      <c r="D51" s="50"/>
      <c r="E51" s="50"/>
      <c r="F51" s="50"/>
      <c r="G51" s="50"/>
      <c r="H51" s="49"/>
      <c r="I51" s="50"/>
      <c r="J51" s="50"/>
      <c r="K51" s="1"/>
    </row>
    <row r="52" spans="1:11" ht="15.75" x14ac:dyDescent="0.25">
      <c r="A52" s="9"/>
      <c r="B52" s="51"/>
      <c r="C52" s="50" t="s">
        <v>29</v>
      </c>
      <c r="D52" s="50"/>
      <c r="E52" s="50"/>
      <c r="F52" s="50"/>
      <c r="G52" s="50"/>
      <c r="H52" s="49"/>
      <c r="I52" s="50"/>
      <c r="J52" s="50"/>
      <c r="K52" s="1"/>
    </row>
    <row r="53" spans="1:11" ht="15.75" x14ac:dyDescent="0.25">
      <c r="A53" s="9"/>
      <c r="B53" s="51"/>
      <c r="C53" s="50"/>
      <c r="D53" s="50"/>
      <c r="E53" s="50"/>
      <c r="F53" s="50"/>
      <c r="G53" s="50"/>
      <c r="H53" s="49"/>
      <c r="I53" s="50"/>
      <c r="J53" s="50"/>
      <c r="K53" s="1"/>
    </row>
    <row r="54" spans="1:11" ht="15.75" hidden="1" x14ac:dyDescent="0.25">
      <c r="A54" s="9"/>
      <c r="B54" s="51"/>
      <c r="C54" s="50"/>
      <c r="D54" s="50"/>
      <c r="E54" s="50"/>
      <c r="F54" s="50"/>
      <c r="G54" s="50"/>
      <c r="H54" s="49"/>
      <c r="I54" s="50"/>
      <c r="J54" s="50"/>
      <c r="K54" s="1"/>
    </row>
    <row r="55" spans="1:11" hidden="1" x14ac:dyDescent="0.2">
      <c r="A55" s="9"/>
      <c r="B55" s="1"/>
      <c r="C55" s="1"/>
      <c r="D55" s="1"/>
      <c r="E55" s="1"/>
      <c r="F55" s="12"/>
      <c r="G55" s="12"/>
      <c r="H55" s="12"/>
      <c r="I55" s="12"/>
      <c r="J55" s="1"/>
      <c r="K55" s="1"/>
    </row>
    <row r="56" spans="1:11" hidden="1" x14ac:dyDescent="0.2">
      <c r="A56" s="9"/>
      <c r="B56" s="1"/>
      <c r="C56" s="48" t="s">
        <v>23</v>
      </c>
      <c r="D56" s="48" t="s">
        <v>24</v>
      </c>
      <c r="E56" s="48" t="s">
        <v>25</v>
      </c>
      <c r="F56" s="48" t="s">
        <v>26</v>
      </c>
      <c r="G56" s="12"/>
      <c r="H56" s="12"/>
      <c r="I56" s="12"/>
      <c r="J56" s="1"/>
      <c r="K56" s="1"/>
    </row>
    <row r="57" spans="1:11" hidden="1" x14ac:dyDescent="0.2">
      <c r="A57" s="9"/>
      <c r="B57" s="47" t="s">
        <v>26</v>
      </c>
      <c r="C57" s="25">
        <v>4</v>
      </c>
      <c r="D57" s="23">
        <v>8</v>
      </c>
      <c r="E57" s="22">
        <v>12</v>
      </c>
      <c r="F57" s="21">
        <v>16</v>
      </c>
      <c r="G57" s="12"/>
      <c r="H57" s="12"/>
      <c r="I57" s="12"/>
      <c r="J57" s="1"/>
      <c r="K57" s="1"/>
    </row>
    <row r="58" spans="1:11" hidden="1" x14ac:dyDescent="0.2">
      <c r="A58" s="9"/>
      <c r="B58" s="47" t="s">
        <v>25</v>
      </c>
      <c r="C58" s="25">
        <v>3</v>
      </c>
      <c r="D58" s="23">
        <v>6</v>
      </c>
      <c r="E58" s="24">
        <v>9</v>
      </c>
      <c r="F58" s="21">
        <v>12</v>
      </c>
      <c r="G58" s="12"/>
      <c r="H58" s="12"/>
      <c r="I58" s="12"/>
      <c r="J58" s="1"/>
      <c r="K58" s="1"/>
    </row>
    <row r="59" spans="1:11" hidden="1" x14ac:dyDescent="0.2">
      <c r="A59" s="9"/>
      <c r="B59" s="47" t="s">
        <v>24</v>
      </c>
      <c r="C59" s="25">
        <v>2</v>
      </c>
      <c r="D59" s="25">
        <v>4</v>
      </c>
      <c r="E59" s="24">
        <v>6</v>
      </c>
      <c r="F59" s="23">
        <v>8</v>
      </c>
      <c r="G59" s="12"/>
      <c r="H59" s="12"/>
      <c r="I59" s="12"/>
      <c r="J59" s="1"/>
      <c r="K59" s="1"/>
    </row>
    <row r="60" spans="1:11" hidden="1" x14ac:dyDescent="0.2">
      <c r="A60" s="9"/>
      <c r="B60" s="47" t="s">
        <v>23</v>
      </c>
      <c r="C60" s="25">
        <v>1</v>
      </c>
      <c r="D60" s="25">
        <v>2</v>
      </c>
      <c r="E60" s="26">
        <v>3</v>
      </c>
      <c r="F60" s="25">
        <v>4</v>
      </c>
      <c r="G60" s="12"/>
      <c r="H60" s="12"/>
      <c r="I60" s="12"/>
      <c r="J60" s="1"/>
      <c r="K60" s="1"/>
    </row>
    <row r="61" spans="1:11" hidden="1" x14ac:dyDescent="0.2">
      <c r="A61" s="9"/>
      <c r="B61" s="13"/>
      <c r="C61" s="12"/>
      <c r="D61" s="12"/>
      <c r="E61" s="13"/>
      <c r="F61" s="12"/>
      <c r="G61" s="12"/>
      <c r="H61" s="12"/>
      <c r="I61" s="12"/>
      <c r="J61" s="1"/>
      <c r="K61" s="1"/>
    </row>
    <row r="62" spans="1:11" hidden="1" x14ac:dyDescent="0.2">
      <c r="A62" s="9"/>
      <c r="B62" s="1"/>
      <c r="C62" s="1"/>
      <c r="D62" s="1"/>
      <c r="E62" s="1"/>
      <c r="F62" s="12"/>
      <c r="G62" s="12"/>
      <c r="H62" s="12"/>
      <c r="I62" s="12"/>
      <c r="J62" s="1"/>
      <c r="K62" s="1"/>
    </row>
    <row r="63" spans="1:11" hidden="1" x14ac:dyDescent="0.2">
      <c r="A63" s="9"/>
      <c r="B63" s="1"/>
      <c r="C63" s="1"/>
      <c r="D63" s="1"/>
      <c r="E63" s="1"/>
      <c r="F63" s="12"/>
      <c r="G63" s="12"/>
      <c r="H63" s="12"/>
      <c r="I63" s="12"/>
      <c r="J63" s="1"/>
      <c r="K63" s="1"/>
    </row>
    <row r="64" spans="1:11" hidden="1" x14ac:dyDescent="0.2">
      <c r="A64" s="9"/>
      <c r="B64" s="1"/>
      <c r="C64" s="1"/>
      <c r="D64" s="1"/>
      <c r="E64" s="1"/>
      <c r="F64" s="12" t="s">
        <v>23</v>
      </c>
      <c r="G64" s="12"/>
      <c r="H64" s="20" t="e">
        <f>IF(#REF!="",0,IF(#REF!="Very low",1,IF(#REF!="Low",2,IF(#REF!="Medium",3,IF(#REF!="High",4,F47)))))</f>
        <v>#REF!</v>
      </c>
      <c r="I64" s="20" t="e">
        <f>IF(#REF!="",0,IF(#REF!="Very low",1,IF(#REF!="Low",2,IF(#REF!="Medium",3,IF(#REF!="High",4,G47)))))</f>
        <v>#REF!</v>
      </c>
      <c r="J64" s="27" t="e">
        <f>IF(H64*I64=0,"",IF(H64*I64&gt;0.5,H64*I64))</f>
        <v>#REF!</v>
      </c>
      <c r="K64" s="1" t="e">
        <f>IF(J64="","",IF(J64&lt;5, "Low",IF(J64&lt;11,"Medium",IF(J64&gt;11,"High"))))</f>
        <v>#REF!</v>
      </c>
    </row>
    <row r="65" spans="1:11" hidden="1" x14ac:dyDescent="0.2">
      <c r="A65" s="9"/>
      <c r="B65" s="1"/>
      <c r="C65" s="1"/>
      <c r="D65" s="1"/>
      <c r="E65" s="1"/>
      <c r="F65" s="12" t="s">
        <v>24</v>
      </c>
      <c r="G65" s="12"/>
      <c r="H65" s="20">
        <f>IF(F47="",0,IF(F47="Very low",1,IF(F47="Low",2,IF(F47="Medium",3,IF(F47="High",4,#REF!)))))</f>
        <v>2</v>
      </c>
      <c r="I65" s="20">
        <f>IF(G47="",0,IF(G47="Very low",1,IF(G47="Low",2,IF(G47="Medium",3,IF(G47="High",4,#REF!)))))</f>
        <v>3</v>
      </c>
      <c r="J65" s="27">
        <f t="shared" ref="J65:J83" si="0">IF(H65*I65=0,"",IF(H65*I65&gt;0.5,H65*I65))</f>
        <v>6</v>
      </c>
      <c r="K65" s="1" t="str">
        <f t="shared" ref="K65:K83" si="1">IF(J65="","",IF(J65&lt;5, "Low",IF(J65&lt;11,"Medium",IF(J65&gt;11,"High"))))</f>
        <v>Medium</v>
      </c>
    </row>
    <row r="66" spans="1:11" hidden="1" x14ac:dyDescent="0.2">
      <c r="A66" s="9"/>
      <c r="B66" s="1"/>
      <c r="C66" s="1"/>
      <c r="D66" s="1"/>
      <c r="E66" s="1"/>
      <c r="F66" s="12" t="s">
        <v>25</v>
      </c>
      <c r="G66" s="12"/>
      <c r="H66" s="20" t="e">
        <f>IF(#REF!="",0,IF(#REF!="Very low",1,IF(#REF!="Low",2,IF(#REF!="Medium",3,IF(#REF!="High",4,F36)))))</f>
        <v>#REF!</v>
      </c>
      <c r="I66" s="20" t="e">
        <f>IF(#REF!="",0,IF(#REF!="Very low",1,IF(#REF!="Low",2,IF(#REF!="Medium",3,IF(#REF!="High",4,G36)))))</f>
        <v>#REF!</v>
      </c>
      <c r="J66" s="27" t="e">
        <f t="shared" si="0"/>
        <v>#REF!</v>
      </c>
      <c r="K66" s="1" t="e">
        <f t="shared" si="1"/>
        <v>#REF!</v>
      </c>
    </row>
    <row r="67" spans="1:11" hidden="1" x14ac:dyDescent="0.2">
      <c r="A67" s="9"/>
      <c r="B67" s="1"/>
      <c r="C67" s="1"/>
      <c r="D67" s="1"/>
      <c r="E67" s="1"/>
      <c r="F67" s="12" t="s">
        <v>26</v>
      </c>
      <c r="G67" s="12"/>
      <c r="H67" s="20">
        <f>IF(F36="",0,IF(F36="Very low",1,IF(F36="Low",2,IF(F36="Medium",3,IF(F36="High",4,F37)))))</f>
        <v>2</v>
      </c>
      <c r="I67" s="20">
        <f>IF(G36="",0,IF(G36="Very low",1,IF(G36="Low",2,IF(G36="Medium",3,IF(G36="High",4,G37)))))</f>
        <v>3</v>
      </c>
      <c r="J67" s="27">
        <f t="shared" si="0"/>
        <v>6</v>
      </c>
      <c r="K67" s="1" t="str">
        <f t="shared" si="1"/>
        <v>Medium</v>
      </c>
    </row>
    <row r="68" spans="1:11" hidden="1" x14ac:dyDescent="0.2">
      <c r="A68" s="9"/>
      <c r="B68" s="1"/>
      <c r="C68" s="1"/>
      <c r="D68" s="1"/>
      <c r="E68" s="1"/>
      <c r="F68" s="12"/>
      <c r="G68" s="12"/>
      <c r="H68" s="20">
        <f>IF(F37="",0,IF(F37="Very low",1,IF(F37="Low",2,IF(F37="Medium",3,IF(F37="High",4,#REF!)))))</f>
        <v>2</v>
      </c>
      <c r="I68" s="20">
        <f>IF(G37="",0,IF(G37="Very low",1,IF(G37="Low",2,IF(G37="Medium",3,IF(G37="High",4,#REF!)))))</f>
        <v>3</v>
      </c>
      <c r="J68" s="27">
        <f t="shared" si="0"/>
        <v>6</v>
      </c>
      <c r="K68" s="1" t="str">
        <f t="shared" si="1"/>
        <v>Medium</v>
      </c>
    </row>
    <row r="69" spans="1:11" hidden="1" x14ac:dyDescent="0.2">
      <c r="A69" s="9"/>
      <c r="B69" s="1"/>
      <c r="C69" s="1"/>
      <c r="D69" s="1"/>
      <c r="E69" s="1"/>
      <c r="F69" s="12"/>
      <c r="G69" s="12"/>
      <c r="H69" s="20" t="e">
        <f>IF(#REF!="",0,IF(#REF!="Very low",1,IF(#REF!="Low",2,IF(#REF!="Medium",3,IF(#REF!="High",4,#REF!)))))</f>
        <v>#REF!</v>
      </c>
      <c r="I69" s="20" t="e">
        <f>IF(#REF!="",0,IF(#REF!="Very low",1,IF(#REF!="Low",2,IF(#REF!="Medium",3,IF(#REF!="High",4,#REF!)))))</f>
        <v>#REF!</v>
      </c>
      <c r="J69" s="27" t="e">
        <f t="shared" si="0"/>
        <v>#REF!</v>
      </c>
      <c r="K69" s="1" t="e">
        <f t="shared" si="1"/>
        <v>#REF!</v>
      </c>
    </row>
    <row r="70" spans="1:11" hidden="1" x14ac:dyDescent="0.2">
      <c r="A70" s="9"/>
      <c r="B70" s="1"/>
      <c r="C70" s="1"/>
      <c r="D70" s="1"/>
      <c r="E70" s="1"/>
      <c r="F70" s="12"/>
      <c r="G70" s="12"/>
      <c r="H70" s="20" t="e">
        <f>IF(#REF!="",0,IF(#REF!="Very low",1,IF(#REF!="Low",2,IF(#REF!="Medium",3,IF(#REF!="High",4,F39)))))</f>
        <v>#REF!</v>
      </c>
      <c r="I70" s="20" t="e">
        <f>IF(#REF!="",0,IF(#REF!="Very low",1,IF(#REF!="Low",2,IF(#REF!="Medium",3,IF(#REF!="High",4,G39)))))</f>
        <v>#REF!</v>
      </c>
      <c r="J70" s="27" t="e">
        <f t="shared" si="0"/>
        <v>#REF!</v>
      </c>
      <c r="K70" s="1" t="e">
        <f t="shared" si="1"/>
        <v>#REF!</v>
      </c>
    </row>
    <row r="71" spans="1:11" hidden="1" x14ac:dyDescent="0.2">
      <c r="A71" s="9"/>
      <c r="B71" s="1"/>
      <c r="C71" s="1"/>
      <c r="D71" s="1"/>
      <c r="E71" s="1"/>
      <c r="F71" s="12"/>
      <c r="G71" s="12"/>
      <c r="H71" s="20">
        <f>IF(F39="",0,IF(F39="Very low",1,IF(F39="Low",2,IF(F39="Medium",3,IF(F39="High",4,#REF!)))))</f>
        <v>3</v>
      </c>
      <c r="I71" s="20">
        <f>IF(G39="",0,IF(G39="Very low",1,IF(G39="Low",2,IF(G39="Medium",3,IF(G39="High",4,#REF!)))))</f>
        <v>3</v>
      </c>
      <c r="J71" s="27">
        <f t="shared" si="0"/>
        <v>9</v>
      </c>
      <c r="K71" s="1" t="str">
        <f t="shared" si="1"/>
        <v>Medium</v>
      </c>
    </row>
    <row r="72" spans="1:11" hidden="1" x14ac:dyDescent="0.2">
      <c r="A72" s="9"/>
      <c r="B72" s="1"/>
      <c r="C72" s="12" t="s">
        <v>23</v>
      </c>
      <c r="D72" s="12" t="s">
        <v>24</v>
      </c>
      <c r="E72" s="12" t="s">
        <v>25</v>
      </c>
      <c r="F72" s="12" t="s">
        <v>26</v>
      </c>
      <c r="G72" s="12"/>
      <c r="H72" s="20" t="e">
        <f>IF(#REF!="",0,IF(#REF!="Very low",1,IF(#REF!="Low",2,IF(#REF!="Medium",3,IF(#REF!="High",4,#REF!)))))</f>
        <v>#REF!</v>
      </c>
      <c r="I72" s="20" t="e">
        <f>IF(#REF!="",0,IF(#REF!="Very low",1,IF(#REF!="Low",2,IF(#REF!="Medium",3,IF(#REF!="High",4,#REF!)))))</f>
        <v>#REF!</v>
      </c>
      <c r="J72" s="27" t="e">
        <f t="shared" si="0"/>
        <v>#REF!</v>
      </c>
      <c r="K72" s="1" t="e">
        <f t="shared" si="1"/>
        <v>#REF!</v>
      </c>
    </row>
    <row r="73" spans="1:11" hidden="1" x14ac:dyDescent="0.2">
      <c r="A73" s="9"/>
      <c r="B73" s="12" t="s">
        <v>23</v>
      </c>
      <c r="C73" s="25">
        <v>1</v>
      </c>
      <c r="D73" s="25">
        <v>2</v>
      </c>
      <c r="E73" s="26">
        <v>3</v>
      </c>
      <c r="F73" s="25">
        <v>4</v>
      </c>
      <c r="G73" s="12"/>
      <c r="H73" s="20" t="e">
        <f>IF(#REF!="",0,IF(#REF!="Very low",1,IF(#REF!="Low",2,IF(#REF!="Medium",3,IF(#REF!="High",4,#REF!)))))</f>
        <v>#REF!</v>
      </c>
      <c r="I73" s="20" t="e">
        <f>IF(#REF!="",0,IF(#REF!="Very low",1,IF(#REF!="Low",2,IF(#REF!="Medium",3,IF(#REF!="High",4,#REF!)))))</f>
        <v>#REF!</v>
      </c>
      <c r="J73" s="27" t="e">
        <f t="shared" si="0"/>
        <v>#REF!</v>
      </c>
      <c r="K73" s="1" t="e">
        <f t="shared" si="1"/>
        <v>#REF!</v>
      </c>
    </row>
    <row r="74" spans="1:11" hidden="1" x14ac:dyDescent="0.2">
      <c r="A74" s="9"/>
      <c r="B74" s="12" t="s">
        <v>24</v>
      </c>
      <c r="C74" s="25">
        <v>2</v>
      </c>
      <c r="D74" s="25">
        <v>4</v>
      </c>
      <c r="E74" s="24">
        <v>6</v>
      </c>
      <c r="F74" s="23">
        <v>8</v>
      </c>
      <c r="G74" s="12"/>
      <c r="H74" s="20" t="e">
        <f>IF(#REF!="",0,IF(#REF!="Very low",1,IF(#REF!="Low",2,IF(#REF!="Medium",3,IF(#REF!="High",4,#REF!)))))</f>
        <v>#REF!</v>
      </c>
      <c r="I74" s="20" t="e">
        <f>IF(#REF!="",0,IF(#REF!="Very low",1,IF(#REF!="Low",2,IF(#REF!="Medium",3,IF(#REF!="High",4,#REF!)))))</f>
        <v>#REF!</v>
      </c>
      <c r="J74" s="27" t="e">
        <f t="shared" si="0"/>
        <v>#REF!</v>
      </c>
      <c r="K74" s="1" t="e">
        <f t="shared" si="1"/>
        <v>#REF!</v>
      </c>
    </row>
    <row r="75" spans="1:11" hidden="1" x14ac:dyDescent="0.2">
      <c r="A75" s="9"/>
      <c r="B75" s="12" t="s">
        <v>25</v>
      </c>
      <c r="C75" s="25">
        <v>3</v>
      </c>
      <c r="D75" s="23">
        <v>6</v>
      </c>
      <c r="E75" s="24">
        <v>9</v>
      </c>
      <c r="F75" s="21">
        <v>12</v>
      </c>
      <c r="G75" s="12"/>
      <c r="H75" s="20" t="e">
        <f>IF(#REF!="",0,IF(#REF!="Very low",1,IF(#REF!="Low",2,IF(#REF!="Medium",3,IF(#REF!="High",4,#REF!)))))</f>
        <v>#REF!</v>
      </c>
      <c r="I75" s="20" t="e">
        <f>IF(#REF!="",0,IF(#REF!="Very low",1,IF(#REF!="Low",2,IF(#REF!="Medium",3,IF(#REF!="High",4,#REF!)))))</f>
        <v>#REF!</v>
      </c>
      <c r="J75" s="27" t="e">
        <f t="shared" si="0"/>
        <v>#REF!</v>
      </c>
      <c r="K75" s="1" t="e">
        <f t="shared" si="1"/>
        <v>#REF!</v>
      </c>
    </row>
    <row r="76" spans="1:11" hidden="1" x14ac:dyDescent="0.2">
      <c r="A76" s="9"/>
      <c r="B76" s="12" t="s">
        <v>26</v>
      </c>
      <c r="C76" s="25">
        <v>4</v>
      </c>
      <c r="D76" s="23">
        <v>8</v>
      </c>
      <c r="E76" s="22">
        <v>12</v>
      </c>
      <c r="F76" s="21">
        <v>16</v>
      </c>
      <c r="G76" s="12"/>
      <c r="H76" s="20" t="e">
        <f>IF(#REF!="",0,IF(#REF!="Very low",1,IF(#REF!="Low",2,IF(#REF!="Medium",3,IF(#REF!="High",4,#REF!)))))</f>
        <v>#REF!</v>
      </c>
      <c r="I76" s="20" t="e">
        <f>IF(#REF!="",0,IF(#REF!="Very low",1,IF(#REF!="Low",2,IF(#REF!="Medium",3,IF(#REF!="High",4,#REF!)))))</f>
        <v>#REF!</v>
      </c>
      <c r="J76" s="27" t="e">
        <f t="shared" si="0"/>
        <v>#REF!</v>
      </c>
      <c r="K76" s="1" t="e">
        <f t="shared" si="1"/>
        <v>#REF!</v>
      </c>
    </row>
    <row r="77" spans="1:11" hidden="1" x14ac:dyDescent="0.2">
      <c r="A77" s="9"/>
      <c r="B77" s="12"/>
      <c r="C77" s="12"/>
      <c r="D77" s="12"/>
      <c r="F77" s="12"/>
      <c r="G77" s="12"/>
      <c r="H77" s="20" t="e">
        <f>IF(#REF!="",0,IF(#REF!="Very low",1,IF(#REF!="Low",2,IF(#REF!="Medium",3,IF(#REF!="High",4,#REF!)))))</f>
        <v>#REF!</v>
      </c>
      <c r="I77" s="20" t="e">
        <f>IF(#REF!="",0,IF(#REF!="Very low",1,IF(#REF!="Low",2,IF(#REF!="Medium",3,IF(#REF!="High",4,#REF!)))))</f>
        <v>#REF!</v>
      </c>
      <c r="J77" s="27" t="e">
        <f t="shared" si="0"/>
        <v>#REF!</v>
      </c>
      <c r="K77" s="1" t="e">
        <f t="shared" si="1"/>
        <v>#REF!</v>
      </c>
    </row>
    <row r="78" spans="1:11" hidden="1" x14ac:dyDescent="0.2">
      <c r="A78" s="9"/>
      <c r="B78" s="1"/>
      <c r="C78" s="1"/>
      <c r="D78" s="1"/>
      <c r="E78" s="1"/>
      <c r="F78" s="12"/>
      <c r="G78" s="12"/>
      <c r="H78" s="20" t="e">
        <f>IF(#REF!="",0,IF(#REF!="Very low",1,IF(#REF!="Low",2,IF(#REF!="Medium",3,IF(#REF!="High",4,#REF!)))))</f>
        <v>#REF!</v>
      </c>
      <c r="I78" s="20" t="e">
        <f>IF(#REF!="",0,IF(#REF!="Very low",1,IF(#REF!="Low",2,IF(#REF!="Medium",3,IF(#REF!="High",4,#REF!)))))</f>
        <v>#REF!</v>
      </c>
      <c r="J78" s="27" t="e">
        <f t="shared" si="0"/>
        <v>#REF!</v>
      </c>
      <c r="K78" s="1" t="e">
        <f t="shared" si="1"/>
        <v>#REF!</v>
      </c>
    </row>
    <row r="79" spans="1:11" hidden="1" x14ac:dyDescent="0.2">
      <c r="A79" s="9"/>
      <c r="B79" s="1"/>
      <c r="C79" s="1"/>
      <c r="D79" s="1"/>
      <c r="E79" s="1"/>
      <c r="F79" s="12"/>
      <c r="G79" s="12"/>
      <c r="H79" s="20" t="e">
        <f>IF(#REF!="",0,IF(#REF!="Very low",1,IF(#REF!="Low",2,IF(#REF!="Medium",3,IF(#REF!="High",4,#REF!)))))</f>
        <v>#REF!</v>
      </c>
      <c r="I79" s="20" t="e">
        <f>IF(#REF!="",0,IF(#REF!="Very low",1,IF(#REF!="Low",2,IF(#REF!="Medium",3,IF(#REF!="High",4,#REF!)))))</f>
        <v>#REF!</v>
      </c>
      <c r="J79" s="27" t="e">
        <f t="shared" si="0"/>
        <v>#REF!</v>
      </c>
      <c r="K79" s="1" t="e">
        <f t="shared" si="1"/>
        <v>#REF!</v>
      </c>
    </row>
    <row r="80" spans="1:11" hidden="1" x14ac:dyDescent="0.2">
      <c r="A80" s="9"/>
      <c r="B80" s="1"/>
      <c r="C80" s="1"/>
      <c r="D80" s="1"/>
      <c r="E80" s="1"/>
      <c r="F80" s="12"/>
      <c r="G80" s="12"/>
      <c r="H80" s="20" t="e">
        <f>IF(#REF!="",0,IF(#REF!="Very low",1,IF(#REF!="Low",2,IF(#REF!="Medium",3,IF(#REF!="High",4,#REF!)))))</f>
        <v>#REF!</v>
      </c>
      <c r="I80" s="20" t="e">
        <f>IF(#REF!="",0,IF(#REF!="Very low",1,IF(#REF!="Low",2,IF(#REF!="Medium",3,IF(#REF!="High",4,#REF!)))))</f>
        <v>#REF!</v>
      </c>
      <c r="J80" s="27" t="e">
        <f t="shared" si="0"/>
        <v>#REF!</v>
      </c>
      <c r="K80" s="1" t="e">
        <f t="shared" si="1"/>
        <v>#REF!</v>
      </c>
    </row>
    <row r="81" spans="1:11" hidden="1" x14ac:dyDescent="0.2">
      <c r="A81" s="9"/>
      <c r="B81" s="1"/>
      <c r="C81" s="1"/>
      <c r="D81" s="1"/>
      <c r="E81" s="1"/>
      <c r="F81" s="12"/>
      <c r="G81" s="12"/>
      <c r="H81" s="20" t="e">
        <f>IF(#REF!="",0,IF(#REF!="Very low",1,IF(#REF!="Low",2,IF(#REF!="Medium",3,IF(#REF!="High",4,#REF!)))))</f>
        <v>#REF!</v>
      </c>
      <c r="I81" s="20" t="e">
        <f>IF(#REF!="",0,IF(#REF!="Very low",1,IF(#REF!="Low",2,IF(#REF!="Medium",3,IF(#REF!="High",4,#REF!)))))</f>
        <v>#REF!</v>
      </c>
      <c r="J81" s="27" t="e">
        <f t="shared" si="0"/>
        <v>#REF!</v>
      </c>
      <c r="K81" s="1" t="e">
        <f t="shared" si="1"/>
        <v>#REF!</v>
      </c>
    </row>
    <row r="82" spans="1:11" hidden="1" x14ac:dyDescent="0.2">
      <c r="A82" s="9"/>
      <c r="B82" s="1"/>
      <c r="C82" s="1"/>
      <c r="D82" s="1"/>
      <c r="E82" s="1"/>
      <c r="F82" s="12"/>
      <c r="G82" s="12"/>
      <c r="H82" s="20" t="e">
        <f>IF(#REF!="",0,IF(#REF!="Very low",1,IF(#REF!="Low",2,IF(#REF!="Medium",3,IF(#REF!="High",4,#REF!)))))</f>
        <v>#REF!</v>
      </c>
      <c r="I82" s="20" t="e">
        <f>IF(#REF!="",0,IF(#REF!="Very low",1,IF(#REF!="Low",2,IF(#REF!="Medium",3,IF(#REF!="High",4,#REF!)))))</f>
        <v>#REF!</v>
      </c>
      <c r="J82" s="27" t="e">
        <f t="shared" si="0"/>
        <v>#REF!</v>
      </c>
      <c r="K82" s="1" t="e">
        <f t="shared" si="1"/>
        <v>#REF!</v>
      </c>
    </row>
    <row r="83" spans="1:11" hidden="1" x14ac:dyDescent="0.2">
      <c r="A83" s="9"/>
      <c r="B83" s="1"/>
      <c r="C83" s="1"/>
      <c r="D83" s="1"/>
      <c r="E83" s="1"/>
      <c r="F83" s="12"/>
      <c r="G83" s="12"/>
      <c r="H83" s="20" t="e">
        <f>IF(#REF!="",0,IF(#REF!="Very low",1,IF(#REF!="Low",2,IF(#REF!="Medium",3,IF(#REF!="High",4,F50)))))</f>
        <v>#REF!</v>
      </c>
      <c r="I83" s="20" t="e">
        <f>IF(#REF!="",0,IF(#REF!="Very low",1,IF(#REF!="Low",2,IF(#REF!="Medium",3,IF(#REF!="High",4,G50)))))</f>
        <v>#REF!</v>
      </c>
      <c r="J83" s="27" t="e">
        <f t="shared" si="0"/>
        <v>#REF!</v>
      </c>
      <c r="K83" s="1" t="e">
        <f t="shared" si="1"/>
        <v>#REF!</v>
      </c>
    </row>
    <row r="84" spans="1:11" hidden="1" x14ac:dyDescent="0.2">
      <c r="A84" s="9"/>
      <c r="B84" s="1"/>
      <c r="C84" s="1"/>
      <c r="D84" s="1"/>
      <c r="E84" s="1"/>
      <c r="F84" s="12"/>
      <c r="G84" s="12"/>
      <c r="H84" s="12"/>
      <c r="I84" s="12"/>
      <c r="J84" s="1"/>
      <c r="K84" s="1"/>
    </row>
    <row r="85" spans="1:11" hidden="1" x14ac:dyDescent="0.2">
      <c r="A85" s="1"/>
      <c r="B85" s="1"/>
      <c r="C85" s="1"/>
      <c r="D85" s="1"/>
      <c r="E85" s="1"/>
      <c r="F85" s="12"/>
      <c r="G85" s="12"/>
      <c r="H85" s="12"/>
      <c r="I85" s="12"/>
      <c r="J85" s="1"/>
      <c r="K85" s="1"/>
    </row>
    <row r="86" spans="1:11" hidden="1" x14ac:dyDescent="0.2">
      <c r="A86" s="1"/>
      <c r="B86" s="1"/>
      <c r="C86" s="1"/>
      <c r="D86" s="1"/>
      <c r="E86" s="1"/>
      <c r="F86" s="12"/>
      <c r="G86" s="12"/>
      <c r="H86" s="12"/>
      <c r="I86" s="12"/>
      <c r="J86" s="1"/>
      <c r="K86" s="1"/>
    </row>
    <row r="87" spans="1:11" hidden="1" x14ac:dyDescent="0.2">
      <c r="A87" s="1"/>
      <c r="B87" s="1"/>
      <c r="C87" s="1"/>
      <c r="D87" s="1"/>
      <c r="E87" s="1"/>
      <c r="F87" s="12"/>
      <c r="G87" s="12"/>
      <c r="H87" s="12"/>
      <c r="I87" s="12"/>
      <c r="J87" s="1"/>
      <c r="K87" s="1"/>
    </row>
    <row r="121" ht="13.5" customHeight="1" x14ac:dyDescent="0.2"/>
  </sheetData>
  <sheetProtection selectLockedCells="1"/>
  <mergeCells count="5">
    <mergeCell ref="B2:I2"/>
    <mergeCell ref="F10:J10"/>
    <mergeCell ref="F4:J4"/>
    <mergeCell ref="F6:J6"/>
    <mergeCell ref="F8:J8"/>
  </mergeCells>
  <phoneticPr fontId="0" type="noConversion"/>
  <dataValidations disablePrompts="1" count="1">
    <dataValidation type="list" allowBlank="1" showInputMessage="1" showErrorMessage="1" sqref="F36:G49">
      <formula1>$F$64:$F$68</formula1>
    </dataValidation>
  </dataValidations>
  <pageMargins left="0.23622047244094491" right="0.23622047244094491" top="0.74803149606299213" bottom="0.74803149606299213" header="0.31496062992125984" footer="0.31496062992125984"/>
  <pageSetup paperSize="8" orientation="landscape"/>
  <headerFooter alignWithMargins="0">
    <oddFooter>Page &amp;P</oddFoot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C8216BD17A9A494CA356EDEA445C6826" ma:contentTypeVersion="72" ma:contentTypeDescription="" ma:contentTypeScope="" ma:versionID="1152233416ac68ac5a37fd28d13fd82d">
  <xsd:schema xmlns:xsd="http://www.w3.org/2001/XMLSchema" xmlns:xs="http://www.w3.org/2001/XMLSchema" xmlns:p="http://schemas.microsoft.com/office/2006/metadata/properties" xmlns:ns2="9be56660-2c31-41ef-bc00-23e72f632f2a" targetNamespace="http://schemas.microsoft.com/office/2006/metadata/properties" ma:root="true" ma:fieldsID="efe2fa7003226efb54790cc228ff774c"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78499d3b-94a8-4059-8763-489d4400b14a" ContentTypeId="0x01010067EB80C5FE939D4A9B3D8BA62129B7F501"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dlc_DocId xmlns="9be56660-2c31-41ef-bc00-23e72f632f2a">REGU-308-156396</_dlc_DocId>
    <_dlc_DocIdUrl xmlns="9be56660-2c31-41ef-bc00-23e72f632f2a">
      <Url>https://cyfoethnaturiolcymru.sharepoint.com/teams/Regulatory/Permitting/_layouts/15/DocIdRedir.aspx?ID=REGU-308-156396</Url>
      <Description>REGU-308-156396</Description>
    </_dlc_DocIdUrl>
  </documentManagement>
</p:properties>
</file>

<file path=customXml/itemProps1.xml><?xml version="1.0" encoding="utf-8"?>
<ds:datastoreItem xmlns:ds="http://schemas.openxmlformats.org/officeDocument/2006/customXml" ds:itemID="{9F2AD2B3-DFB8-41C8-BEBB-32A1E52500A2}"/>
</file>

<file path=customXml/itemProps2.xml><?xml version="1.0" encoding="utf-8"?>
<ds:datastoreItem xmlns:ds="http://schemas.openxmlformats.org/officeDocument/2006/customXml" ds:itemID="{82E27F49-3434-43CA-B55E-104C769454D2}"/>
</file>

<file path=customXml/itemProps3.xml><?xml version="1.0" encoding="utf-8"?>
<ds:datastoreItem xmlns:ds="http://schemas.openxmlformats.org/officeDocument/2006/customXml" ds:itemID="{99CEE1DE-C7C7-46B5-BC85-033A693FAF9D}"/>
</file>

<file path=customXml/itemProps4.xml><?xml version="1.0" encoding="utf-8"?>
<ds:datastoreItem xmlns:ds="http://schemas.openxmlformats.org/officeDocument/2006/customXml" ds:itemID="{1BEC90F1-694C-43B8-A00B-1CD2EFBF21FF}"/>
</file>

<file path=customXml/itemProps5.xml><?xml version="1.0" encoding="utf-8"?>
<ds:datastoreItem xmlns:ds="http://schemas.openxmlformats.org/officeDocument/2006/customXml" ds:itemID="{099DA77E-8367-4F11-B395-ACD97D7246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Standard Permit GRA1</vt:lpstr>
      <vt:lpstr>'Standard Permit GRA1'!Print_Titles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Wheadon</dc:creator>
  <cp:lastModifiedBy>Louise Bailey</cp:lastModifiedBy>
  <cp:lastPrinted>2012-09-20T08:46:05Z</cp:lastPrinted>
  <dcterms:created xsi:type="dcterms:W3CDTF">2005-05-04T08:30:35Z</dcterms:created>
  <dcterms:modified xsi:type="dcterms:W3CDTF">2017-05-19T10:24:18Z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0x01010067EB80C5FE939D4A9B3D8BA62129B7F50100C8216BD17A9A494CA356EDEA445C6826</vt:lpwstr>
  </property>
  <property fmtid="{D5CDD505-2E9C-101B-9397-08002B2CF9AE}" pid="4" name="_dlc_DocIdItemGuid">
    <vt:lpwstr>bcaa245d-aa28-44b7-9cb9-8e844951b2dd</vt:lpwstr>
  </property>
</Properties>
</file>